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alculos" sheetId="3" state="visible" r:id="rId3"/>
    <sheet xmlns:r="http://schemas.openxmlformats.org/officeDocument/2006/relationships" name="Cómo se usa" sheetId="4" state="visible" r:id="rId4"/>
  </sheets>
  <definedNames>
    <definedName name="_xlnm.Print_Area" localSheetId="0">'Dashboard'!$A$1:$M$45</definedName>
    <definedName name="_xlnm._FilterDatabase" localSheetId="1" hidden="1">'Datos'!$A$1:$J$55</definedName>
    <definedName name="_xlnm.Print_Area" localSheetId="1">'Datos'!$A$1:$J$25</definedName>
    <definedName name="_xlnm.Print_Area" localSheetId="2">'Calculos'!$A$1:$I$10</definedName>
    <definedName name="_xlnm.Print_Area" localSheetId="3">'Cómo se usa'!$A$1:$C$19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5B2D8E"/>
      <sz val="11"/>
    </font>
    <font>
      <name val="Arial"/>
      <b val="1"/>
      <color rgb="00FFFFFF"/>
      <sz val="15"/>
    </font>
    <font>
      <name val="Arial"/>
      <b val="1"/>
      <color rgb="005B2D8E"/>
      <sz val="10"/>
    </font>
    <font>
      <name val="Arial"/>
      <b val="1"/>
      <color rgb="003A3A3A"/>
      <sz val="10"/>
    </font>
    <font>
      <name val="Arial"/>
      <i val="1"/>
      <color rgb="00C8963E"/>
      <sz val="9"/>
    </font>
    <font>
      <name val="Arial"/>
      <b val="1"/>
      <color rgb="00FFFFFF"/>
      <sz val="9"/>
    </font>
    <font>
      <name val="Arial"/>
      <b val="1"/>
      <color rgb="005B2D8E"/>
      <sz val="18"/>
    </font>
    <font>
      <name val="Arial"/>
      <i val="1"/>
      <color rgb="003A3A3A"/>
      <sz val="8"/>
    </font>
    <font>
      <name val="Arial"/>
      <b val="1"/>
      <color rgb="003A3A3A"/>
      <sz val="11"/>
    </font>
    <font>
      <name val="Arial"/>
      <b val="1"/>
      <color rgb="00FFFFFF"/>
      <sz val="14"/>
    </font>
    <font>
      <name val="Arial"/>
      <color rgb="003A3A3A"/>
      <sz val="10"/>
    </font>
  </fonts>
  <fills count="6">
    <fill>
      <patternFill/>
    </fill>
    <fill>
      <patternFill patternType="gray125"/>
    </fill>
    <fill>
      <patternFill patternType="solid">
        <fgColor rgb="005B2D8E"/>
      </patternFill>
    </fill>
    <fill>
      <patternFill patternType="solid">
        <fgColor rgb="00F5F5F5"/>
      </patternFill>
    </fill>
    <fill>
      <patternFill patternType="solid">
        <fgColor rgb="00C8963E"/>
      </patternFill>
    </fill>
    <fill>
      <patternFill patternType="solid">
        <fgColor rgb="00EDE7F6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5B2D8E"/>
      </left>
      <right style="thin">
        <color rgb="005B2D8E"/>
      </right>
      <top style="thin">
        <color rgb="005B2D8E"/>
      </top>
      <bottom style="thin">
        <color rgb="005B2D8E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4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0" fillId="4" borderId="0" pivotButton="0" quotePrefix="0" xfId="0"/>
    <xf numFmtId="0" fontId="5" fillId="0" borderId="0" applyAlignment="1" pivotButton="0" quotePrefix="0" xfId="0">
      <alignment horizontal="right" vertical="center"/>
    </xf>
    <xf numFmtId="0" fontId="3" fillId="5" borderId="2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/>
    </xf>
    <xf numFmtId="0" fontId="8" fillId="2" borderId="0" applyAlignment="1" pivotButton="0" quotePrefix="0" xfId="0">
      <alignment horizontal="center" vertical="center"/>
    </xf>
    <xf numFmtId="3" fontId="9" fillId="5" borderId="0" applyAlignment="1" pivotButton="0" quotePrefix="0" xfId="0">
      <alignment horizontal="center" vertical="center"/>
    </xf>
    <xf numFmtId="0" fontId="0" fillId="5" borderId="0" pivotButton="0" quotePrefix="0" xfId="0"/>
    <xf numFmtId="164" fontId="9" fillId="5" borderId="0" applyAlignment="1" pivotButton="0" quotePrefix="0" xfId="0">
      <alignment horizontal="center" vertical="center"/>
    </xf>
    <xf numFmtId="0" fontId="10" fillId="5" borderId="0" applyAlignment="1" pivotButton="0" quotePrefix="0" xfId="0">
      <alignment horizontal="center" vertical="center"/>
    </xf>
    <xf numFmtId="0" fontId="5" fillId="0" borderId="0" pivotButton="0" quotePrefix="0" xfId="0"/>
    <xf numFmtId="0" fontId="1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1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3" fontId="2" fillId="3" borderId="1" pivotButton="0" quotePrefix="0" xfId="0"/>
    <xf numFmtId="0" fontId="2" fillId="0" borderId="1" applyAlignment="1" pivotButton="0" quotePrefix="0" xfId="0">
      <alignment horizontal="center"/>
    </xf>
    <xf numFmtId="3" fontId="2" fillId="0" borderId="1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3" fontId="2" fillId="0" borderId="0" pivotButton="0" quotePrefix="0" xfId="0"/>
    <xf numFmtId="164" fontId="2" fillId="0" borderId="0" pivotButton="0" quotePrefix="0" xfId="0"/>
    <xf numFmtId="0" fontId="12" fillId="2" borderId="0" applyAlignment="1" pivotButton="0" quotePrefix="0" xfId="0">
      <alignment vertical="center" indent="1"/>
    </xf>
    <xf numFmtId="0" fontId="13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vs. Meta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'Calculos'!B3</f>
            </strRef>
          </tx>
          <spPr>
            <a:solidFill xmlns:a="http://schemas.openxmlformats.org/drawingml/2006/main">
              <a:srgbClr val="5B2D8E"/>
            </a:solidFill>
            <a:ln xmlns:a="http://schemas.openxmlformats.org/drawingml/2006/main">
              <a:prstDash val="solid"/>
            </a:ln>
          </spPr>
          <cat>
            <numRef>
              <f>'Calculos'!$A$4:$A$9</f>
            </numRef>
          </cat>
          <val>
            <numRef>
              <f>'Calculos'!$B$4:$B$9</f>
            </numRef>
          </val>
        </ser>
        <ser>
          <idx val="1"/>
          <order val="1"/>
          <tx>
            <strRef>
              <f>'Calculos'!C3</f>
            </strRef>
          </tx>
          <spPr>
            <a:solidFill xmlns:a="http://schemas.openxmlformats.org/drawingml/2006/main">
              <a:srgbClr val="C8963E"/>
            </a:solidFill>
            <a:ln xmlns:a="http://schemas.openxmlformats.org/drawingml/2006/main">
              <a:prstDash val="solid"/>
            </a:ln>
          </spPr>
          <cat>
            <numRef>
              <f>'Calculos'!$A$4:$A$9</f>
            </numRef>
          </cat>
          <val>
            <numRef>
              <f>'Calculos'!$C$4:$C$9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'Calculos'!F3</f>
            </strRef>
          </tx>
          <spPr>
            <a:solidFill xmlns:a="http://schemas.openxmlformats.org/drawingml/2006/main">
              <a:srgbClr val="5B2D8E"/>
            </a:solidFill>
            <a:ln xmlns:a="http://schemas.openxmlformats.org/drawingml/2006/main">
              <a:prstDash val="solid"/>
            </a:ln>
          </spPr>
          <cat>
            <numRef>
              <f>'Calculos'!$E$4:$E$6</f>
            </numRef>
          </cat>
          <val>
            <numRef>
              <f>'Calculos'!$F$4:$F$6</f>
            </numRef>
          </val>
        </ser>
        <dLbls>
          <numFmt formatCode="#,##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Margen bruto por zona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'Calculos'!I3</f>
            </strRef>
          </tx>
          <spPr>
            <a:solidFill xmlns:a="http://schemas.openxmlformats.org/drawingml/2006/main">
              <a:srgbClr val="C8963E"/>
            </a:solidFill>
            <a:ln xmlns:a="http://schemas.openxmlformats.org/drawingml/2006/main">
              <a:prstDash val="solid"/>
            </a:ln>
          </spPr>
          <cat>
            <numRef>
              <f>'Calculos'!$H$4:$H$6</f>
            </numRef>
          </cat>
          <val>
            <numRef>
              <f>'Calculos'!$I$4:$I$6</f>
            </numRef>
          </val>
        </ser>
        <dLbls>
          <numFmt formatCode="0.0%"/>
          <showVal val="1"/>
        </dLbls>
        <gapWidth val="12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13</row>
      <rowOff>0</rowOff>
    </from>
    <ext cx="558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13</row>
      <rowOff>0</rowOff>
    </from>
    <ext cx="3420000" cy="266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29</row>
      <rowOff>0</rowOff>
    </from>
    <ext cx="9144000" cy="237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L4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4" customWidth="1" min="2" max="2"/>
    <col width="16" customWidth="1" min="3" max="3"/>
    <col width="4" customWidth="1" min="4" max="4"/>
    <col width="14" customWidth="1" min="5" max="5"/>
    <col width="16" customWidth="1" min="6" max="6"/>
    <col width="4" customWidth="1" min="7" max="7"/>
    <col width="14" customWidth="1" min="8" max="8"/>
    <col width="16" customWidth="1" min="9" max="9"/>
    <col width="4" customWidth="1" min="10" max="10"/>
    <col width="14" customWidth="1" min="11" max="11"/>
    <col width="16" customWidth="1" min="12" max="12"/>
    <col width="2.5" customWidth="1" min="13" max="13"/>
  </cols>
  <sheetData>
    <row r="2" ht="24" customHeight="1">
      <c r="B2" s="1" t="inlineStr">
        <is>
          <t>DASHBOARD DE INDICADORES CLAVE  ·  Panel de gestión comercial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10" customHeight="1"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 ht="4" customHeight="1"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 ht="26" customHeight="1">
      <c r="B5" s="4" t="inlineStr">
        <is>
          <t>Mes:</t>
        </is>
      </c>
      <c r="C5" s="5" t="inlineStr">
        <is>
          <t>TODOS</t>
        </is>
      </c>
      <c r="E5" s="6" t="inlineStr">
        <is>
          <t>Zona:</t>
        </is>
      </c>
      <c r="F5" s="5" t="inlineStr">
        <is>
          <t>TODAS</t>
        </is>
      </c>
      <c r="H5" s="7" t="inlineStr">
        <is>
          <t>▲ Cambiá los filtros y todo el panel se recalcula</t>
        </is>
      </c>
    </row>
    <row r="6"/>
    <row r="7" ht="18" customHeight="1">
      <c r="B7" s="8" t="inlineStr">
        <is>
          <t>VENTAS</t>
        </is>
      </c>
      <c r="C7" s="2" t="n"/>
      <c r="E7" s="8" t="inlineStr">
        <is>
          <t>MARGEN BRUTO</t>
        </is>
      </c>
      <c r="F7" s="2" t="n"/>
      <c r="H7" s="8" t="inlineStr">
        <is>
          <t>CUMPL. DE META</t>
        </is>
      </c>
      <c r="I7" s="2" t="n"/>
      <c r="K7" s="8" t="inlineStr">
        <is>
          <t>TICKET PROMEDIO</t>
        </is>
      </c>
      <c r="L7" s="2" t="n"/>
    </row>
    <row r="8" ht="20" customHeight="1">
      <c r="B8" s="9">
        <f>SUMPRODUCT(((Datos!$C$2:$C$55=Dashboard!$C$5)+(Dashboard!$C$5="TODOS")&gt;0)*((Datos!$D$2:$D$55=Dashboard!$F$5)+(Dashboard!$F$5="TODAS")&gt;0)*Datos!$H$2:$H$55)</f>
        <v/>
      </c>
      <c r="C8" s="10" t="n"/>
      <c r="E8" s="11">
        <f>IF(SUMPRODUCT(((Datos!$C$2:$C$55=Dashboard!$C$5)+(Dashboard!$C$5="TODOS")&gt;0)*((Datos!$D$2:$D$55=Dashboard!$F$5)+(Dashboard!$F$5="TODAS")&gt;0)*Datos!$H$2:$H$55)=0,0,(SUMPRODUCT(((Datos!$C$2:$C$55=Dashboard!$C$5)+(Dashboard!$C$5="TODOS")&gt;0)*((Datos!$D$2:$D$55=Dashboard!$F$5)+(Dashboard!$F$5="TODAS")&gt;0)*Datos!$H$2:$H$55)-SUMPRODUCT(((Datos!$C$2:$C$55=Dashboard!$C$5)+(Dashboard!$C$5="TODOS")&gt;0)*((Datos!$D$2:$D$55=Dashboard!$F$5)+(Dashboard!$F$5="TODAS")&gt;0)*Datos!$I$2:$I$55))/SUMPRODUCT(((Datos!$C$2:$C$55=Dashboard!$C$5)+(Dashboard!$C$5="TODOS")&gt;0)*((Datos!$D$2:$D$55=Dashboard!$F$5)+(Dashboard!$F$5="TODAS")&gt;0)*Datos!$H$2:$H$55))</f>
        <v/>
      </c>
      <c r="F8" s="10" t="n"/>
      <c r="H8" s="11">
        <f>IF(SUMPRODUCT(((Datos!$C$2:$C$55=Dashboard!$C$5)+(Dashboard!$C$5="TODOS")&gt;0)*((Datos!$D$2:$D$55=Dashboard!$F$5)+(Dashboard!$F$5="TODAS")&gt;0)*Datos!$J$2:$J$55)=0,0,SUMPRODUCT(((Datos!$C$2:$C$55=Dashboard!$C$5)+(Dashboard!$C$5="TODOS")&gt;0)*((Datos!$D$2:$D$55=Dashboard!$F$5)+(Dashboard!$F$5="TODAS")&gt;0)*Datos!$H$2:$H$55)/SUMPRODUCT(((Datos!$C$2:$C$55=Dashboard!$C$5)+(Dashboard!$C$5="TODOS")&gt;0)*((Datos!$D$2:$D$55=Dashboard!$F$5)+(Dashboard!$F$5="TODAS")&gt;0)*Datos!$J$2:$J$55))</f>
        <v/>
      </c>
      <c r="I8" s="10" t="n"/>
      <c r="K8" s="9">
        <f>IF(SUMPRODUCT(((Datos!$C$2:$C$55=Dashboard!$C$5)+(Dashboard!$C$5="TODOS")&gt;0)*((Datos!$D$2:$D$55=Dashboard!$F$5)+(Dashboard!$F$5="TODAS")&gt;0)*Datos!$G$2:$G$55)=0,0,SUMPRODUCT(((Datos!$C$2:$C$55=Dashboard!$C$5)+(Dashboard!$C$5="TODOS")&gt;0)*((Datos!$D$2:$D$55=Dashboard!$F$5)+(Dashboard!$F$5="TODAS")&gt;0)*Datos!$H$2:$H$55)/SUMPRODUCT(((Datos!$C$2:$C$55=Dashboard!$C$5)+(Dashboard!$C$5="TODOS")&gt;0)*((Datos!$D$2:$D$55=Dashboard!$F$5)+(Dashboard!$F$5="TODAS")&gt;0)*Datos!$G$2:$G$55))</f>
        <v/>
      </c>
      <c r="L8" s="10" t="n"/>
    </row>
    <row r="9" ht="14" customHeight="1">
      <c r="B9" s="10" t="n"/>
      <c r="C9" s="10" t="n"/>
      <c r="E9" s="10" t="n"/>
      <c r="F9" s="10" t="n"/>
      <c r="H9" s="10" t="n"/>
      <c r="I9" s="10" t="n"/>
      <c r="K9" s="10" t="n"/>
      <c r="L9" s="10" t="n"/>
    </row>
    <row r="10" ht="16" customHeight="1">
      <c r="B10" s="12" t="inlineStr">
        <is>
          <t>Facturación del período filtrado</t>
        </is>
      </c>
      <c r="C10" s="10" t="n"/>
      <c r="E10" s="12" t="inlineStr">
        <is>
          <t>Ventas menos costo directo</t>
        </is>
      </c>
      <c r="F10" s="10" t="n"/>
      <c r="H10" s="12" t="inlineStr">
        <is>
          <t>Ventas sobre meta del período</t>
        </is>
      </c>
      <c r="I10" s="10" t="n"/>
      <c r="K10" s="12" t="inlineStr">
        <is>
          <t>Venta media por unidad</t>
        </is>
      </c>
      <c r="L10" s="10" t="n"/>
    </row>
    <row r="12" ht="22" customHeight="1">
      <c r="B12" s="13" t="inlineStr">
        <is>
          <t>SEMÁFORO DE DESEMPEÑO</t>
        </is>
      </c>
      <c r="E12" s="14">
        <f>IF(SUMPRODUCT(((Datos!$C$2:$C$55=Dashboard!$C$5)+(Dashboard!$C$5="TODOS")&gt;0)*((Datos!$D$2:$D$55=Dashboard!$F$5)+(Dashboard!$F$5="TODAS")&gt;0)*Datos!$J$2:$J$55)=0,"Sin meta cargada",IF(SUMPRODUCT(((Datos!$C$2:$C$55=Dashboard!$C$5)+(Dashboard!$C$5="TODOS")&gt;0)*((Datos!$D$2:$D$55=Dashboard!$F$5)+(Dashboard!$F$5="TODAS")&gt;0)*Datos!$H$2:$H$55)/SUMPRODUCT(((Datos!$C$2:$C$55=Dashboard!$C$5)+(Dashboard!$C$5="TODOS")&gt;0)*((Datos!$D$2:$D$55=Dashboard!$F$5)+(Dashboard!$F$5="TODAS")&gt;0)*Datos!$J$2:$J$55)&gt;=1,"VERDE — meta alcanzada ("&amp;TEXT(SUMPRODUCT(((Datos!$C$2:$C$55=Dashboard!$C$5)+(Dashboard!$C$5="TODOS")&gt;0)*((Datos!$D$2:$D$55=Dashboard!$F$5)+(Dashboard!$F$5="TODAS")&gt;0)*Datos!$H$2:$H$55)/SUMPRODUCT(((Datos!$C$2:$C$55=Dashboard!$C$5)+(Dashboard!$C$5="TODOS")&gt;0)*((Datos!$D$2:$D$55=Dashboard!$F$5)+(Dashboard!$F$5="TODAS")&gt;0)*Datos!$J$2:$J$55),"0.0%")&amp;")",IF(SUMPRODUCT(((Datos!$C$2:$C$55=Dashboard!$C$5)+(Dashboard!$C$5="TODOS")&gt;0)*((Datos!$D$2:$D$55=Dashboard!$F$5)+(Dashboard!$F$5="TODAS")&gt;0)*Datos!$H$2:$H$55)/SUMPRODUCT(((Datos!$C$2:$C$55=Dashboard!$C$5)+(Dashboard!$C$5="TODOS")&gt;0)*((Datos!$D$2:$D$55=Dashboard!$F$5)+(Dashboard!$F$5="TODAS")&gt;0)*Datos!$J$2:$J$55)&gt;=0.9,"AMARILLO — cerca de la meta ("&amp;TEXT(SUMPRODUCT(((Datos!$C$2:$C$55=Dashboard!$C$5)+(Dashboard!$C$5="TODOS")&gt;0)*((Datos!$D$2:$D$55=Dashboard!$F$5)+(Dashboard!$F$5="TODAS")&gt;0)*Datos!$H$2:$H$55)/SUMPRODUCT(((Datos!$C$2:$C$55=Dashboard!$C$5)+(Dashboard!$C$5="TODOS")&gt;0)*((Datos!$D$2:$D$55=Dashboard!$F$5)+(Dashboard!$F$5="TODAS")&gt;0)*Datos!$J$2:$J$55),"0.0%")&amp;")","ROJO — desvío significativo ("&amp;TEXT(SUMPRODUCT(((Datos!$C$2:$C$55=Dashboard!$C$5)+(Dashboard!$C$5="TODOS")&gt;0)*((Datos!$D$2:$D$55=Dashboard!$F$5)+(Dashboard!$F$5="TODAS")&gt;0)*Datos!$H$2:$H$55)/SUMPRODUCT(((Datos!$C$2:$C$55=Dashboard!$C$5)+(Dashboard!$C$5="TODOS")&gt;0)*((Datos!$D$2:$D$55=Dashboard!$F$5)+(Dashboard!$F$5="TODAS")&gt;0)*Datos!$J$2:$J$55),"0.0%")&amp;")")))</f>
        <v/>
      </c>
      <c r="F12" s="15" t="n"/>
      <c r="G12" s="15" t="n"/>
      <c r="H12" s="15" t="n"/>
      <c r="I12" s="15" t="n"/>
      <c r="J12" s="15" t="n"/>
      <c r="K12" s="15" t="n"/>
      <c r="L12" s="15" t="n"/>
    </row>
    <row r="44">
      <c r="B44" s="16" t="inlineStr">
        <is>
          <t>Demo de muestra — datos ficticios. El panel definitivo se construye sobre la estructura de datos real del cliente.</t>
        </is>
      </c>
    </row>
  </sheetData>
  <mergeCells count="15">
    <mergeCell ref="E12:L12"/>
    <mergeCell ref="K7:L7"/>
    <mergeCell ref="B8:C9"/>
    <mergeCell ref="B7:C7"/>
    <mergeCell ref="E7:F7"/>
    <mergeCell ref="E10:F10"/>
    <mergeCell ref="H7:I7"/>
    <mergeCell ref="H10:I10"/>
    <mergeCell ref="B10:C10"/>
    <mergeCell ref="K10:L10"/>
    <mergeCell ref="B2:L3"/>
    <mergeCell ref="E8:F9"/>
    <mergeCell ref="H8:I9"/>
    <mergeCell ref="K8:L9"/>
    <mergeCell ref="B12:C12"/>
  </mergeCells>
  <conditionalFormatting sqref="E12">
    <cfRule type="cellIs" priority="1" operator="containsText" dxfId="0">
      <formula>NOT(ISERROR(SEARCH("VERDE",E12)))</formula>
    </cfRule>
  </conditionalFormatting>
  <dataValidations count="2">
    <dataValidation sqref="C5" showDropDown="0" showInputMessage="0" showErrorMessage="0" allowBlank="0" type="list">
      <formula1>"TODOS,Enero,Febrero,Marzo,Abril,Mayo,Junio"</formula1>
    </dataValidation>
    <dataValidation sqref="F5" showDropDown="0" showInputMessage="0" showErrorMessage="0" allowBlank="0" type="list">
      <formula1>"TODAS,Norte,Centro,Sur"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1" customWidth="1" min="4" max="4"/>
    <col width="13" customWidth="1" min="5" max="5"/>
    <col width="12" customWidth="1" min="6" max="6"/>
    <col width="11" customWidth="1" min="7" max="7"/>
    <col width="14" customWidth="1" min="8" max="8"/>
    <col width="14" customWidth="1" min="9" max="9"/>
    <col width="14" customWidth="1" min="10" max="10"/>
  </cols>
  <sheetData>
    <row r="1" ht="26" customHeight="1">
      <c r="A1" s="17" t="inlineStr">
        <is>
          <t>ID</t>
        </is>
      </c>
      <c r="B1" s="17" t="inlineStr">
        <is>
          <t>Fecha</t>
        </is>
      </c>
      <c r="C1" s="17" t="inlineStr">
        <is>
          <t>Mes</t>
        </is>
      </c>
      <c r="D1" s="17" t="inlineStr">
        <is>
          <t>Zona</t>
        </is>
      </c>
      <c r="E1" s="17" t="inlineStr">
        <is>
          <t>Canal</t>
        </is>
      </c>
      <c r="F1" s="17" t="inlineStr">
        <is>
          <t>Producto</t>
        </is>
      </c>
      <c r="G1" s="17" t="inlineStr">
        <is>
          <t>Unidades</t>
        </is>
      </c>
      <c r="H1" s="17" t="inlineStr">
        <is>
          <t>Ventas</t>
        </is>
      </c>
      <c r="I1" s="17" t="inlineStr">
        <is>
          <t>Costo</t>
        </is>
      </c>
      <c r="J1" s="17" t="inlineStr">
        <is>
          <t>Meta</t>
        </is>
      </c>
    </row>
    <row r="2">
      <c r="A2" s="18" t="n">
        <v>1</v>
      </c>
      <c r="B2" s="18" t="inlineStr">
        <is>
          <t>07/01/2026</t>
        </is>
      </c>
      <c r="C2" s="18" t="inlineStr">
        <is>
          <t>Enero</t>
        </is>
      </c>
      <c r="D2" s="18" t="inlineStr">
        <is>
          <t>Norte</t>
        </is>
      </c>
      <c r="E2" s="18" t="inlineStr">
        <is>
          <t>Mayorista</t>
        </is>
      </c>
      <c r="F2" s="18" t="inlineStr">
        <is>
          <t>Línea D</t>
        </is>
      </c>
      <c r="G2" s="19" t="n">
        <v>366</v>
      </c>
      <c r="H2" s="19" t="n">
        <v>1555500</v>
      </c>
      <c r="I2" s="19" t="n">
        <v>835010</v>
      </c>
      <c r="J2" s="19" t="n">
        <v>1754000</v>
      </c>
    </row>
    <row r="3">
      <c r="A3" s="20" t="n">
        <v>2</v>
      </c>
      <c r="B3" s="20" t="inlineStr">
        <is>
          <t>04/01/2026</t>
        </is>
      </c>
      <c r="C3" s="20" t="inlineStr">
        <is>
          <t>Enero</t>
        </is>
      </c>
      <c r="D3" s="20" t="inlineStr">
        <is>
          <t>Norte</t>
        </is>
      </c>
      <c r="E3" s="20" t="inlineStr">
        <is>
          <t>Minorista</t>
        </is>
      </c>
      <c r="F3" s="20" t="inlineStr">
        <is>
          <t>Línea B</t>
        </is>
      </c>
      <c r="G3" s="21" t="n">
        <v>342</v>
      </c>
      <c r="H3" s="21" t="n">
        <v>1453500</v>
      </c>
      <c r="I3" s="21" t="n">
        <v>824251</v>
      </c>
      <c r="J3" s="21" t="n">
        <v>1607000</v>
      </c>
    </row>
    <row r="4">
      <c r="A4" s="18" t="n">
        <v>3</v>
      </c>
      <c r="B4" s="18" t="inlineStr">
        <is>
          <t>23/01/2026</t>
        </is>
      </c>
      <c r="C4" s="18" t="inlineStr">
        <is>
          <t>Enero</t>
        </is>
      </c>
      <c r="D4" s="18" t="inlineStr">
        <is>
          <t>Norte</t>
        </is>
      </c>
      <c r="E4" s="18" t="inlineStr">
        <is>
          <t>Online</t>
        </is>
      </c>
      <c r="F4" s="18" t="inlineStr">
        <is>
          <t>Línea D</t>
        </is>
      </c>
      <c r="G4" s="19" t="n">
        <v>235</v>
      </c>
      <c r="H4" s="19" t="n">
        <v>564000</v>
      </c>
      <c r="I4" s="19" t="n">
        <v>268133</v>
      </c>
      <c r="J4" s="19" t="n">
        <v>627000</v>
      </c>
    </row>
    <row r="5">
      <c r="A5" s="20" t="n">
        <v>4</v>
      </c>
      <c r="B5" s="20" t="inlineStr">
        <is>
          <t>20/01/2026</t>
        </is>
      </c>
      <c r="C5" s="20" t="inlineStr">
        <is>
          <t>Enero</t>
        </is>
      </c>
      <c r="D5" s="20" t="inlineStr">
        <is>
          <t>Centro</t>
        </is>
      </c>
      <c r="E5" s="20" t="inlineStr">
        <is>
          <t>Mayorista</t>
        </is>
      </c>
      <c r="F5" s="20" t="inlineStr">
        <is>
          <t>Línea A</t>
        </is>
      </c>
      <c r="G5" s="21" t="n">
        <v>384</v>
      </c>
      <c r="H5" s="21" t="n">
        <v>1632000</v>
      </c>
      <c r="I5" s="21" t="n">
        <v>1018382</v>
      </c>
      <c r="J5" s="21" t="n">
        <v>1722000</v>
      </c>
    </row>
    <row r="6">
      <c r="A6" s="18" t="n">
        <v>5</v>
      </c>
      <c r="B6" s="18" t="inlineStr">
        <is>
          <t>02/01/2026</t>
        </is>
      </c>
      <c r="C6" s="18" t="inlineStr">
        <is>
          <t>Enero</t>
        </is>
      </c>
      <c r="D6" s="18" t="inlineStr">
        <is>
          <t>Centro</t>
        </is>
      </c>
      <c r="E6" s="18" t="inlineStr">
        <is>
          <t>Minorista</t>
        </is>
      </c>
      <c r="F6" s="18" t="inlineStr">
        <is>
          <t>Línea B</t>
        </is>
      </c>
      <c r="G6" s="19" t="n">
        <v>399</v>
      </c>
      <c r="H6" s="19" t="n">
        <v>738150</v>
      </c>
      <c r="I6" s="19" t="n">
        <v>443915</v>
      </c>
      <c r="J6" s="19" t="n">
        <v>622000</v>
      </c>
    </row>
    <row r="7">
      <c r="A7" s="20" t="n">
        <v>6</v>
      </c>
      <c r="B7" s="20" t="inlineStr">
        <is>
          <t>19/01/2026</t>
        </is>
      </c>
      <c r="C7" s="20" t="inlineStr">
        <is>
          <t>Enero</t>
        </is>
      </c>
      <c r="D7" s="20" t="inlineStr">
        <is>
          <t>Centro</t>
        </is>
      </c>
      <c r="E7" s="20" t="inlineStr">
        <is>
          <t>Online</t>
        </is>
      </c>
      <c r="F7" s="20" t="inlineStr">
        <is>
          <t>Línea B</t>
        </is>
      </c>
      <c r="G7" s="21" t="n">
        <v>203</v>
      </c>
      <c r="H7" s="21" t="n">
        <v>375550</v>
      </c>
      <c r="I7" s="21" t="n">
        <v>222430</v>
      </c>
      <c r="J7" s="21" t="n">
        <v>352000</v>
      </c>
    </row>
    <row r="8">
      <c r="A8" s="18" t="n">
        <v>7</v>
      </c>
      <c r="B8" s="18" t="inlineStr">
        <is>
          <t>22/01/2026</t>
        </is>
      </c>
      <c r="C8" s="18" t="inlineStr">
        <is>
          <t>Enero</t>
        </is>
      </c>
      <c r="D8" s="18" t="inlineStr">
        <is>
          <t>Sur</t>
        </is>
      </c>
      <c r="E8" s="18" t="inlineStr">
        <is>
          <t>Mayorista</t>
        </is>
      </c>
      <c r="F8" s="18" t="inlineStr">
        <is>
          <t>Línea B</t>
        </is>
      </c>
      <c r="G8" s="19" t="n">
        <v>345</v>
      </c>
      <c r="H8" s="19" t="n">
        <v>828000</v>
      </c>
      <c r="I8" s="19" t="n">
        <v>471007</v>
      </c>
      <c r="J8" s="19" t="n">
        <v>828000</v>
      </c>
    </row>
    <row r="9">
      <c r="A9" s="20" t="n">
        <v>8</v>
      </c>
      <c r="B9" s="20" t="inlineStr">
        <is>
          <t>27/01/2026</t>
        </is>
      </c>
      <c r="C9" s="20" t="inlineStr">
        <is>
          <t>Enero</t>
        </is>
      </c>
      <c r="D9" s="20" t="inlineStr">
        <is>
          <t>Sur</t>
        </is>
      </c>
      <c r="E9" s="20" t="inlineStr">
        <is>
          <t>Minorista</t>
        </is>
      </c>
      <c r="F9" s="20" t="inlineStr">
        <is>
          <t>Línea A</t>
        </is>
      </c>
      <c r="G9" s="21" t="n">
        <v>314</v>
      </c>
      <c r="H9" s="21" t="n">
        <v>973400</v>
      </c>
      <c r="I9" s="21" t="n">
        <v>515077</v>
      </c>
      <c r="J9" s="21" t="n">
        <v>991000</v>
      </c>
    </row>
    <row r="10">
      <c r="A10" s="18" t="n">
        <v>9</v>
      </c>
      <c r="B10" s="18" t="inlineStr">
        <is>
          <t>10/01/2026</t>
        </is>
      </c>
      <c r="C10" s="18" t="inlineStr">
        <is>
          <t>Enero</t>
        </is>
      </c>
      <c r="D10" s="18" t="inlineStr">
        <is>
          <t>Sur</t>
        </is>
      </c>
      <c r="E10" s="18" t="inlineStr">
        <is>
          <t>Online</t>
        </is>
      </c>
      <c r="F10" s="18" t="inlineStr">
        <is>
          <t>Línea A</t>
        </is>
      </c>
      <c r="G10" s="19" t="n">
        <v>442</v>
      </c>
      <c r="H10" s="19" t="n">
        <v>1370200</v>
      </c>
      <c r="I10" s="19" t="n">
        <v>703731</v>
      </c>
      <c r="J10" s="19" t="n">
        <v>1237000</v>
      </c>
    </row>
    <row r="11">
      <c r="A11" s="20" t="n">
        <v>10</v>
      </c>
      <c r="B11" s="20" t="inlineStr">
        <is>
          <t>13/02/2026</t>
        </is>
      </c>
      <c r="C11" s="20" t="inlineStr">
        <is>
          <t>Febrero</t>
        </is>
      </c>
      <c r="D11" s="20" t="inlineStr">
        <is>
          <t>Norte</t>
        </is>
      </c>
      <c r="E11" s="20" t="inlineStr">
        <is>
          <t>Mayorista</t>
        </is>
      </c>
      <c r="F11" s="20" t="inlineStr">
        <is>
          <t>Línea A</t>
        </is>
      </c>
      <c r="G11" s="21" t="n">
        <v>115</v>
      </c>
      <c r="H11" s="21" t="n">
        <v>212750</v>
      </c>
      <c r="I11" s="21" t="n">
        <v>112346</v>
      </c>
      <c r="J11" s="21" t="n">
        <v>239000</v>
      </c>
    </row>
    <row r="12">
      <c r="A12" s="18" t="n">
        <v>11</v>
      </c>
      <c r="B12" s="18" t="inlineStr">
        <is>
          <t>02/02/2026</t>
        </is>
      </c>
      <c r="C12" s="18" t="inlineStr">
        <is>
          <t>Febrero</t>
        </is>
      </c>
      <c r="D12" s="18" t="inlineStr">
        <is>
          <t>Norte</t>
        </is>
      </c>
      <c r="E12" s="18" t="inlineStr">
        <is>
          <t>Minorista</t>
        </is>
      </c>
      <c r="F12" s="18" t="inlineStr">
        <is>
          <t>Línea A</t>
        </is>
      </c>
      <c r="G12" s="19" t="n">
        <v>88</v>
      </c>
      <c r="H12" s="19" t="n">
        <v>162800</v>
      </c>
      <c r="I12" s="19" t="n">
        <v>80797</v>
      </c>
      <c r="J12" s="19" t="n">
        <v>188000</v>
      </c>
    </row>
    <row r="13">
      <c r="A13" s="20" t="n">
        <v>12</v>
      </c>
      <c r="B13" s="20" t="inlineStr">
        <is>
          <t>07/02/2026</t>
        </is>
      </c>
      <c r="C13" s="20" t="inlineStr">
        <is>
          <t>Febrero</t>
        </is>
      </c>
      <c r="D13" s="20" t="inlineStr">
        <is>
          <t>Norte</t>
        </is>
      </c>
      <c r="E13" s="20" t="inlineStr">
        <is>
          <t>Online</t>
        </is>
      </c>
      <c r="F13" s="20" t="inlineStr">
        <is>
          <t>Línea D</t>
        </is>
      </c>
      <c r="G13" s="21" t="n">
        <v>272</v>
      </c>
      <c r="H13" s="21" t="n">
        <v>1156000</v>
      </c>
      <c r="I13" s="21" t="n">
        <v>614257</v>
      </c>
      <c r="J13" s="21" t="n">
        <v>1184000</v>
      </c>
    </row>
    <row r="14">
      <c r="A14" s="18" t="n">
        <v>13</v>
      </c>
      <c r="B14" s="18" t="inlineStr">
        <is>
          <t>14/02/2026</t>
        </is>
      </c>
      <c r="C14" s="18" t="inlineStr">
        <is>
          <t>Febrero</t>
        </is>
      </c>
      <c r="D14" s="18" t="inlineStr">
        <is>
          <t>Centro</t>
        </is>
      </c>
      <c r="E14" s="18" t="inlineStr">
        <is>
          <t>Mayorista</t>
        </is>
      </c>
      <c r="F14" s="18" t="inlineStr">
        <is>
          <t>Línea C</t>
        </is>
      </c>
      <c r="G14" s="19" t="n">
        <v>252</v>
      </c>
      <c r="H14" s="19" t="n">
        <v>466200</v>
      </c>
      <c r="I14" s="19" t="n">
        <v>239117</v>
      </c>
      <c r="J14" s="19" t="n">
        <v>385000</v>
      </c>
    </row>
    <row r="15">
      <c r="A15" s="20" t="n">
        <v>14</v>
      </c>
      <c r="B15" s="20" t="inlineStr">
        <is>
          <t>15/02/2026</t>
        </is>
      </c>
      <c r="C15" s="20" t="inlineStr">
        <is>
          <t>Febrero</t>
        </is>
      </c>
      <c r="D15" s="20" t="inlineStr">
        <is>
          <t>Centro</t>
        </is>
      </c>
      <c r="E15" s="20" t="inlineStr">
        <is>
          <t>Minorista</t>
        </is>
      </c>
      <c r="F15" s="20" t="inlineStr">
        <is>
          <t>Línea A</t>
        </is>
      </c>
      <c r="G15" s="21" t="n">
        <v>148</v>
      </c>
      <c r="H15" s="21" t="n">
        <v>355200</v>
      </c>
      <c r="I15" s="21" t="n">
        <v>206084</v>
      </c>
      <c r="J15" s="21" t="n">
        <v>293000</v>
      </c>
    </row>
    <row r="16">
      <c r="A16" s="18" t="n">
        <v>15</v>
      </c>
      <c r="B16" s="18" t="inlineStr">
        <is>
          <t>24/02/2026</t>
        </is>
      </c>
      <c r="C16" s="18" t="inlineStr">
        <is>
          <t>Febrero</t>
        </is>
      </c>
      <c r="D16" s="18" t="inlineStr">
        <is>
          <t>Centro</t>
        </is>
      </c>
      <c r="E16" s="18" t="inlineStr">
        <is>
          <t>Online</t>
        </is>
      </c>
      <c r="F16" s="18" t="inlineStr">
        <is>
          <t>Línea D</t>
        </is>
      </c>
      <c r="G16" s="19" t="n">
        <v>170</v>
      </c>
      <c r="H16" s="19" t="n">
        <v>408000</v>
      </c>
      <c r="I16" s="19" t="n">
        <v>218713</v>
      </c>
      <c r="J16" s="19" t="n">
        <v>363000</v>
      </c>
    </row>
    <row r="17">
      <c r="A17" s="20" t="n">
        <v>16</v>
      </c>
      <c r="B17" s="20" t="inlineStr">
        <is>
          <t>07/02/2026</t>
        </is>
      </c>
      <c r="C17" s="20" t="inlineStr">
        <is>
          <t>Febrero</t>
        </is>
      </c>
      <c r="D17" s="20" t="inlineStr">
        <is>
          <t>Sur</t>
        </is>
      </c>
      <c r="E17" s="20" t="inlineStr">
        <is>
          <t>Mayorista</t>
        </is>
      </c>
      <c r="F17" s="20" t="inlineStr">
        <is>
          <t>Línea B</t>
        </is>
      </c>
      <c r="G17" s="21" t="n">
        <v>294</v>
      </c>
      <c r="H17" s="21" t="n">
        <v>1249500</v>
      </c>
      <c r="I17" s="21" t="n">
        <v>599518</v>
      </c>
      <c r="J17" s="21" t="n">
        <v>1214000</v>
      </c>
    </row>
    <row r="18">
      <c r="A18" s="18" t="n">
        <v>17</v>
      </c>
      <c r="B18" s="18" t="inlineStr">
        <is>
          <t>06/02/2026</t>
        </is>
      </c>
      <c r="C18" s="18" t="inlineStr">
        <is>
          <t>Febrero</t>
        </is>
      </c>
      <c r="D18" s="18" t="inlineStr">
        <is>
          <t>Sur</t>
        </is>
      </c>
      <c r="E18" s="18" t="inlineStr">
        <is>
          <t>Minorista</t>
        </is>
      </c>
      <c r="F18" s="18" t="inlineStr">
        <is>
          <t>Línea A</t>
        </is>
      </c>
      <c r="G18" s="19" t="n">
        <v>218</v>
      </c>
      <c r="H18" s="19" t="n">
        <v>675800</v>
      </c>
      <c r="I18" s="19" t="n">
        <v>425513</v>
      </c>
      <c r="J18" s="19" t="n">
        <v>559000</v>
      </c>
    </row>
    <row r="19">
      <c r="A19" s="20" t="n">
        <v>18</v>
      </c>
      <c r="B19" s="20" t="inlineStr">
        <is>
          <t>15/02/2026</t>
        </is>
      </c>
      <c r="C19" s="20" t="inlineStr">
        <is>
          <t>Febrero</t>
        </is>
      </c>
      <c r="D19" s="20" t="inlineStr">
        <is>
          <t>Sur</t>
        </is>
      </c>
      <c r="E19" s="20" t="inlineStr">
        <is>
          <t>Online</t>
        </is>
      </c>
      <c r="F19" s="20" t="inlineStr">
        <is>
          <t>Línea D</t>
        </is>
      </c>
      <c r="G19" s="21" t="n">
        <v>388</v>
      </c>
      <c r="H19" s="21" t="n">
        <v>717800</v>
      </c>
      <c r="I19" s="21" t="n">
        <v>335326</v>
      </c>
      <c r="J19" s="21" t="n">
        <v>626000</v>
      </c>
    </row>
    <row r="20">
      <c r="A20" s="18" t="n">
        <v>19</v>
      </c>
      <c r="B20" s="18" t="inlineStr">
        <is>
          <t>03/03/2026</t>
        </is>
      </c>
      <c r="C20" s="18" t="inlineStr">
        <is>
          <t>Marzo</t>
        </is>
      </c>
      <c r="D20" s="18" t="inlineStr">
        <is>
          <t>Norte</t>
        </is>
      </c>
      <c r="E20" s="18" t="inlineStr">
        <is>
          <t>Mayorista</t>
        </is>
      </c>
      <c r="F20" s="18" t="inlineStr">
        <is>
          <t>Línea C</t>
        </is>
      </c>
      <c r="G20" s="19" t="n">
        <v>84</v>
      </c>
      <c r="H20" s="19" t="n">
        <v>260400</v>
      </c>
      <c r="I20" s="19" t="n">
        <v>156539</v>
      </c>
      <c r="J20" s="19" t="n">
        <v>250000</v>
      </c>
    </row>
    <row r="21">
      <c r="A21" s="20" t="n">
        <v>20</v>
      </c>
      <c r="B21" s="20" t="inlineStr">
        <is>
          <t>20/03/2026</t>
        </is>
      </c>
      <c r="C21" s="20" t="inlineStr">
        <is>
          <t>Marzo</t>
        </is>
      </c>
      <c r="D21" s="20" t="inlineStr">
        <is>
          <t>Norte</t>
        </is>
      </c>
      <c r="E21" s="20" t="inlineStr">
        <is>
          <t>Minorista</t>
        </is>
      </c>
      <c r="F21" s="20" t="inlineStr">
        <is>
          <t>Línea A</t>
        </is>
      </c>
      <c r="G21" s="21" t="n">
        <v>186</v>
      </c>
      <c r="H21" s="21" t="n">
        <v>446400</v>
      </c>
      <c r="I21" s="21" t="n">
        <v>206521</v>
      </c>
      <c r="J21" s="21" t="n">
        <v>425000</v>
      </c>
    </row>
    <row r="22">
      <c r="A22" s="18" t="n">
        <v>21</v>
      </c>
      <c r="B22" s="18" t="inlineStr">
        <is>
          <t>13/03/2026</t>
        </is>
      </c>
      <c r="C22" s="18" t="inlineStr">
        <is>
          <t>Marzo</t>
        </is>
      </c>
      <c r="D22" s="18" t="inlineStr">
        <is>
          <t>Norte</t>
        </is>
      </c>
      <c r="E22" s="18" t="inlineStr">
        <is>
          <t>Online</t>
        </is>
      </c>
      <c r="F22" s="18" t="inlineStr">
        <is>
          <t>Línea D</t>
        </is>
      </c>
      <c r="G22" s="19" t="n">
        <v>145</v>
      </c>
      <c r="H22" s="19" t="n">
        <v>616250</v>
      </c>
      <c r="I22" s="19" t="n">
        <v>370675</v>
      </c>
      <c r="J22" s="19" t="n">
        <v>535000</v>
      </c>
    </row>
    <row r="23">
      <c r="A23" s="20" t="n">
        <v>22</v>
      </c>
      <c r="B23" s="20" t="inlineStr">
        <is>
          <t>20/03/2026</t>
        </is>
      </c>
      <c r="C23" s="20" t="inlineStr">
        <is>
          <t>Marzo</t>
        </is>
      </c>
      <c r="D23" s="20" t="inlineStr">
        <is>
          <t>Centro</t>
        </is>
      </c>
      <c r="E23" s="20" t="inlineStr">
        <is>
          <t>Mayorista</t>
        </is>
      </c>
      <c r="F23" s="20" t="inlineStr">
        <is>
          <t>Línea B</t>
        </is>
      </c>
      <c r="G23" s="21" t="n">
        <v>401</v>
      </c>
      <c r="H23" s="21" t="n">
        <v>962400</v>
      </c>
      <c r="I23" s="21" t="n">
        <v>493555</v>
      </c>
      <c r="J23" s="21" t="n">
        <v>868000</v>
      </c>
    </row>
    <row r="24">
      <c r="A24" s="18" t="n">
        <v>23</v>
      </c>
      <c r="B24" s="18" t="inlineStr">
        <is>
          <t>18/03/2026</t>
        </is>
      </c>
      <c r="C24" s="18" t="inlineStr">
        <is>
          <t>Marzo</t>
        </is>
      </c>
      <c r="D24" s="18" t="inlineStr">
        <is>
          <t>Centro</t>
        </is>
      </c>
      <c r="E24" s="18" t="inlineStr">
        <is>
          <t>Minorista</t>
        </is>
      </c>
      <c r="F24" s="18" t="inlineStr">
        <is>
          <t>Línea B</t>
        </is>
      </c>
      <c r="G24" s="19" t="n">
        <v>451</v>
      </c>
      <c r="H24" s="19" t="n">
        <v>1082400</v>
      </c>
      <c r="I24" s="19" t="n">
        <v>527065</v>
      </c>
      <c r="J24" s="19" t="n">
        <v>1133000</v>
      </c>
    </row>
    <row r="25">
      <c r="A25" s="20" t="n">
        <v>24</v>
      </c>
      <c r="B25" s="20" t="inlineStr">
        <is>
          <t>14/03/2026</t>
        </is>
      </c>
      <c r="C25" s="20" t="inlineStr">
        <is>
          <t>Marzo</t>
        </is>
      </c>
      <c r="D25" s="20" t="inlineStr">
        <is>
          <t>Centro</t>
        </is>
      </c>
      <c r="E25" s="20" t="inlineStr">
        <is>
          <t>Online</t>
        </is>
      </c>
      <c r="F25" s="20" t="inlineStr">
        <is>
          <t>Línea B</t>
        </is>
      </c>
      <c r="G25" s="21" t="n">
        <v>431</v>
      </c>
      <c r="H25" s="21" t="n">
        <v>1831750</v>
      </c>
      <c r="I25" s="21" t="n">
        <v>1117317</v>
      </c>
      <c r="J25" s="21" t="n">
        <v>1900000</v>
      </c>
    </row>
    <row r="26">
      <c r="A26" s="18" t="n">
        <v>25</v>
      </c>
      <c r="B26" s="18" t="inlineStr">
        <is>
          <t>08/03/2026</t>
        </is>
      </c>
      <c r="C26" s="18" t="inlineStr">
        <is>
          <t>Marzo</t>
        </is>
      </c>
      <c r="D26" s="18" t="inlineStr">
        <is>
          <t>Sur</t>
        </is>
      </c>
      <c r="E26" s="18" t="inlineStr">
        <is>
          <t>Mayorista</t>
        </is>
      </c>
      <c r="F26" s="18" t="inlineStr">
        <is>
          <t>Línea A</t>
        </is>
      </c>
      <c r="G26" s="19" t="n">
        <v>133</v>
      </c>
      <c r="H26" s="19" t="n">
        <v>246050</v>
      </c>
      <c r="I26" s="19" t="n">
        <v>114802</v>
      </c>
      <c r="J26" s="19" t="n">
        <v>287000</v>
      </c>
    </row>
    <row r="27">
      <c r="A27" s="20" t="n">
        <v>26</v>
      </c>
      <c r="B27" s="20" t="inlineStr">
        <is>
          <t>10/03/2026</t>
        </is>
      </c>
      <c r="C27" s="20" t="inlineStr">
        <is>
          <t>Marzo</t>
        </is>
      </c>
      <c r="D27" s="20" t="inlineStr">
        <is>
          <t>Sur</t>
        </is>
      </c>
      <c r="E27" s="20" t="inlineStr">
        <is>
          <t>Minorista</t>
        </is>
      </c>
      <c r="F27" s="20" t="inlineStr">
        <is>
          <t>Línea D</t>
        </is>
      </c>
      <c r="G27" s="21" t="n">
        <v>211</v>
      </c>
      <c r="H27" s="21" t="n">
        <v>896750</v>
      </c>
      <c r="I27" s="21" t="n">
        <v>538079</v>
      </c>
      <c r="J27" s="21" t="n">
        <v>928000</v>
      </c>
    </row>
    <row r="28">
      <c r="A28" s="18" t="n">
        <v>27</v>
      </c>
      <c r="B28" s="18" t="inlineStr">
        <is>
          <t>21/03/2026</t>
        </is>
      </c>
      <c r="C28" s="18" t="inlineStr">
        <is>
          <t>Marzo</t>
        </is>
      </c>
      <c r="D28" s="18" t="inlineStr">
        <is>
          <t>Sur</t>
        </is>
      </c>
      <c r="E28" s="18" t="inlineStr">
        <is>
          <t>Online</t>
        </is>
      </c>
      <c r="F28" s="18" t="inlineStr">
        <is>
          <t>Línea B</t>
        </is>
      </c>
      <c r="G28" s="19" t="n">
        <v>448</v>
      </c>
      <c r="H28" s="19" t="n">
        <v>828800</v>
      </c>
      <c r="I28" s="19" t="n">
        <v>399057</v>
      </c>
      <c r="J28" s="19" t="n">
        <v>823000</v>
      </c>
    </row>
    <row r="29">
      <c r="A29" s="20" t="n">
        <v>28</v>
      </c>
      <c r="B29" s="20" t="inlineStr">
        <is>
          <t>01/04/2026</t>
        </is>
      </c>
      <c r="C29" s="20" t="inlineStr">
        <is>
          <t>Abril</t>
        </is>
      </c>
      <c r="D29" s="20" t="inlineStr">
        <is>
          <t>Norte</t>
        </is>
      </c>
      <c r="E29" s="20" t="inlineStr">
        <is>
          <t>Mayorista</t>
        </is>
      </c>
      <c r="F29" s="20" t="inlineStr">
        <is>
          <t>Línea A</t>
        </is>
      </c>
      <c r="G29" s="21" t="n">
        <v>223</v>
      </c>
      <c r="H29" s="21" t="n">
        <v>535200</v>
      </c>
      <c r="I29" s="21" t="n">
        <v>329657</v>
      </c>
      <c r="J29" s="21" t="n">
        <v>478000</v>
      </c>
    </row>
    <row r="30">
      <c r="A30" s="18" t="n">
        <v>29</v>
      </c>
      <c r="B30" s="18" t="inlineStr">
        <is>
          <t>06/04/2026</t>
        </is>
      </c>
      <c r="C30" s="18" t="inlineStr">
        <is>
          <t>Abril</t>
        </is>
      </c>
      <c r="D30" s="18" t="inlineStr">
        <is>
          <t>Norte</t>
        </is>
      </c>
      <c r="E30" s="18" t="inlineStr">
        <is>
          <t>Minorista</t>
        </is>
      </c>
      <c r="F30" s="18" t="inlineStr">
        <is>
          <t>Línea A</t>
        </is>
      </c>
      <c r="G30" s="19" t="n">
        <v>217</v>
      </c>
      <c r="H30" s="19" t="n">
        <v>922250</v>
      </c>
      <c r="I30" s="19" t="n">
        <v>494114</v>
      </c>
      <c r="J30" s="19" t="n">
        <v>776000</v>
      </c>
    </row>
    <row r="31">
      <c r="A31" s="20" t="n">
        <v>30</v>
      </c>
      <c r="B31" s="20" t="inlineStr">
        <is>
          <t>15/04/2026</t>
        </is>
      </c>
      <c r="C31" s="20" t="inlineStr">
        <is>
          <t>Abril</t>
        </is>
      </c>
      <c r="D31" s="20" t="inlineStr">
        <is>
          <t>Norte</t>
        </is>
      </c>
      <c r="E31" s="20" t="inlineStr">
        <is>
          <t>Online</t>
        </is>
      </c>
      <c r="F31" s="20" t="inlineStr">
        <is>
          <t>Línea C</t>
        </is>
      </c>
      <c r="G31" s="21" t="n">
        <v>268</v>
      </c>
      <c r="H31" s="21" t="n">
        <v>643200</v>
      </c>
      <c r="I31" s="21" t="n">
        <v>305953</v>
      </c>
      <c r="J31" s="21" t="n">
        <v>559000</v>
      </c>
    </row>
    <row r="32">
      <c r="A32" s="18" t="n">
        <v>31</v>
      </c>
      <c r="B32" s="18" t="inlineStr">
        <is>
          <t>16/04/2026</t>
        </is>
      </c>
      <c r="C32" s="18" t="inlineStr">
        <is>
          <t>Abril</t>
        </is>
      </c>
      <c r="D32" s="18" t="inlineStr">
        <is>
          <t>Centro</t>
        </is>
      </c>
      <c r="E32" s="18" t="inlineStr">
        <is>
          <t>Mayorista</t>
        </is>
      </c>
      <c r="F32" s="18" t="inlineStr">
        <is>
          <t>Línea C</t>
        </is>
      </c>
      <c r="G32" s="19" t="n">
        <v>416</v>
      </c>
      <c r="H32" s="19" t="n">
        <v>998400</v>
      </c>
      <c r="I32" s="19" t="n">
        <v>559382</v>
      </c>
      <c r="J32" s="19" t="n">
        <v>1151000</v>
      </c>
    </row>
    <row r="33">
      <c r="A33" s="20" t="n">
        <v>32</v>
      </c>
      <c r="B33" s="20" t="inlineStr">
        <is>
          <t>21/04/2026</t>
        </is>
      </c>
      <c r="C33" s="20" t="inlineStr">
        <is>
          <t>Abril</t>
        </is>
      </c>
      <c r="D33" s="20" t="inlineStr">
        <is>
          <t>Centro</t>
        </is>
      </c>
      <c r="E33" s="20" t="inlineStr">
        <is>
          <t>Minorista</t>
        </is>
      </c>
      <c r="F33" s="20" t="inlineStr">
        <is>
          <t>Línea C</t>
        </is>
      </c>
      <c r="G33" s="21" t="n">
        <v>438</v>
      </c>
      <c r="H33" s="21" t="n">
        <v>1357800</v>
      </c>
      <c r="I33" s="21" t="n">
        <v>846821</v>
      </c>
      <c r="J33" s="21" t="n">
        <v>1124000</v>
      </c>
    </row>
    <row r="34">
      <c r="A34" s="18" t="n">
        <v>33</v>
      </c>
      <c r="B34" s="18" t="inlineStr">
        <is>
          <t>03/04/2026</t>
        </is>
      </c>
      <c r="C34" s="18" t="inlineStr">
        <is>
          <t>Abril</t>
        </is>
      </c>
      <c r="D34" s="18" t="inlineStr">
        <is>
          <t>Centro</t>
        </is>
      </c>
      <c r="E34" s="18" t="inlineStr">
        <is>
          <t>Online</t>
        </is>
      </c>
      <c r="F34" s="18" t="inlineStr">
        <is>
          <t>Línea A</t>
        </is>
      </c>
      <c r="G34" s="19" t="n">
        <v>326</v>
      </c>
      <c r="H34" s="19" t="n">
        <v>603100</v>
      </c>
      <c r="I34" s="19" t="n">
        <v>352322</v>
      </c>
      <c r="J34" s="19" t="n">
        <v>564000</v>
      </c>
    </row>
    <row r="35">
      <c r="A35" s="20" t="n">
        <v>34</v>
      </c>
      <c r="B35" s="20" t="inlineStr">
        <is>
          <t>24/04/2026</t>
        </is>
      </c>
      <c r="C35" s="20" t="inlineStr">
        <is>
          <t>Abril</t>
        </is>
      </c>
      <c r="D35" s="20" t="inlineStr">
        <is>
          <t>Sur</t>
        </is>
      </c>
      <c r="E35" s="20" t="inlineStr">
        <is>
          <t>Mayorista</t>
        </is>
      </c>
      <c r="F35" s="20" t="inlineStr">
        <is>
          <t>Línea A</t>
        </is>
      </c>
      <c r="G35" s="21" t="n">
        <v>311</v>
      </c>
      <c r="H35" s="21" t="n">
        <v>964100</v>
      </c>
      <c r="I35" s="21" t="n">
        <v>564279</v>
      </c>
      <c r="J35" s="21" t="n">
        <v>1103000</v>
      </c>
    </row>
    <row r="36">
      <c r="A36" s="18" t="n">
        <v>35</v>
      </c>
      <c r="B36" s="18" t="inlineStr">
        <is>
          <t>03/04/2026</t>
        </is>
      </c>
      <c r="C36" s="18" t="inlineStr">
        <is>
          <t>Abril</t>
        </is>
      </c>
      <c r="D36" s="18" t="inlineStr">
        <is>
          <t>Sur</t>
        </is>
      </c>
      <c r="E36" s="18" t="inlineStr">
        <is>
          <t>Minorista</t>
        </is>
      </c>
      <c r="F36" s="18" t="inlineStr">
        <is>
          <t>Línea B</t>
        </is>
      </c>
      <c r="G36" s="19" t="n">
        <v>254</v>
      </c>
      <c r="H36" s="19" t="n">
        <v>787400</v>
      </c>
      <c r="I36" s="19" t="n">
        <v>373572</v>
      </c>
      <c r="J36" s="19" t="n">
        <v>780000</v>
      </c>
    </row>
    <row r="37">
      <c r="A37" s="20" t="n">
        <v>36</v>
      </c>
      <c r="B37" s="20" t="inlineStr">
        <is>
          <t>13/04/2026</t>
        </is>
      </c>
      <c r="C37" s="20" t="inlineStr">
        <is>
          <t>Abril</t>
        </is>
      </c>
      <c r="D37" s="20" t="inlineStr">
        <is>
          <t>Sur</t>
        </is>
      </c>
      <c r="E37" s="20" t="inlineStr">
        <is>
          <t>Online</t>
        </is>
      </c>
      <c r="F37" s="20" t="inlineStr">
        <is>
          <t>Línea D</t>
        </is>
      </c>
      <c r="G37" s="21" t="n">
        <v>95</v>
      </c>
      <c r="H37" s="21" t="n">
        <v>403750</v>
      </c>
      <c r="I37" s="21" t="n">
        <v>225041</v>
      </c>
      <c r="J37" s="21" t="n">
        <v>422000</v>
      </c>
    </row>
    <row r="38">
      <c r="A38" s="18" t="n">
        <v>37</v>
      </c>
      <c r="B38" s="18" t="inlineStr">
        <is>
          <t>21/05/2026</t>
        </is>
      </c>
      <c r="C38" s="18" t="inlineStr">
        <is>
          <t>Mayo</t>
        </is>
      </c>
      <c r="D38" s="18" t="inlineStr">
        <is>
          <t>Norte</t>
        </is>
      </c>
      <c r="E38" s="18" t="inlineStr">
        <is>
          <t>Mayorista</t>
        </is>
      </c>
      <c r="F38" s="18" t="inlineStr">
        <is>
          <t>Línea D</t>
        </is>
      </c>
      <c r="G38" s="19" t="n">
        <v>378</v>
      </c>
      <c r="H38" s="19" t="n">
        <v>699300</v>
      </c>
      <c r="I38" s="19" t="n">
        <v>394061</v>
      </c>
      <c r="J38" s="19" t="n">
        <v>594000</v>
      </c>
    </row>
    <row r="39">
      <c r="A39" s="20" t="n">
        <v>38</v>
      </c>
      <c r="B39" s="20" t="inlineStr">
        <is>
          <t>24/05/2026</t>
        </is>
      </c>
      <c r="C39" s="20" t="inlineStr">
        <is>
          <t>Mayo</t>
        </is>
      </c>
      <c r="D39" s="20" t="inlineStr">
        <is>
          <t>Norte</t>
        </is>
      </c>
      <c r="E39" s="20" t="inlineStr">
        <is>
          <t>Minorista</t>
        </is>
      </c>
      <c r="F39" s="20" t="inlineStr">
        <is>
          <t>Línea A</t>
        </is>
      </c>
      <c r="G39" s="21" t="n">
        <v>211</v>
      </c>
      <c r="H39" s="21" t="n">
        <v>896750</v>
      </c>
      <c r="I39" s="21" t="n">
        <v>523518</v>
      </c>
      <c r="J39" s="21" t="n">
        <v>861000</v>
      </c>
    </row>
    <row r="40">
      <c r="A40" s="18" t="n">
        <v>39</v>
      </c>
      <c r="B40" s="18" t="inlineStr">
        <is>
          <t>25/05/2026</t>
        </is>
      </c>
      <c r="C40" s="18" t="inlineStr">
        <is>
          <t>Mayo</t>
        </is>
      </c>
      <c r="D40" s="18" t="inlineStr">
        <is>
          <t>Norte</t>
        </is>
      </c>
      <c r="E40" s="18" t="inlineStr">
        <is>
          <t>Online</t>
        </is>
      </c>
      <c r="F40" s="18" t="inlineStr">
        <is>
          <t>Línea D</t>
        </is>
      </c>
      <c r="G40" s="19" t="n">
        <v>305</v>
      </c>
      <c r="H40" s="19" t="n">
        <v>1296250</v>
      </c>
      <c r="I40" s="19" t="n">
        <v>781020</v>
      </c>
      <c r="J40" s="19" t="n">
        <v>1102000</v>
      </c>
    </row>
    <row r="41">
      <c r="A41" s="20" t="n">
        <v>40</v>
      </c>
      <c r="B41" s="20" t="inlineStr">
        <is>
          <t>23/05/2026</t>
        </is>
      </c>
      <c r="C41" s="20" t="inlineStr">
        <is>
          <t>Mayo</t>
        </is>
      </c>
      <c r="D41" s="20" t="inlineStr">
        <is>
          <t>Centro</t>
        </is>
      </c>
      <c r="E41" s="20" t="inlineStr">
        <is>
          <t>Mayorista</t>
        </is>
      </c>
      <c r="F41" s="20" t="inlineStr">
        <is>
          <t>Línea A</t>
        </is>
      </c>
      <c r="G41" s="21" t="n">
        <v>238</v>
      </c>
      <c r="H41" s="21" t="n">
        <v>440300</v>
      </c>
      <c r="I41" s="21" t="n">
        <v>238538</v>
      </c>
      <c r="J41" s="21" t="n">
        <v>398000</v>
      </c>
    </row>
    <row r="42">
      <c r="A42" s="18" t="n">
        <v>41</v>
      </c>
      <c r="B42" s="18" t="inlineStr">
        <is>
          <t>10/05/2026</t>
        </is>
      </c>
      <c r="C42" s="18" t="inlineStr">
        <is>
          <t>Mayo</t>
        </is>
      </c>
      <c r="D42" s="18" t="inlineStr">
        <is>
          <t>Centro</t>
        </is>
      </c>
      <c r="E42" s="18" t="inlineStr">
        <is>
          <t>Minorista</t>
        </is>
      </c>
      <c r="F42" s="18" t="inlineStr">
        <is>
          <t>Línea A</t>
        </is>
      </c>
      <c r="G42" s="19" t="n">
        <v>334</v>
      </c>
      <c r="H42" s="19" t="n">
        <v>1419500</v>
      </c>
      <c r="I42" s="19" t="n">
        <v>714706</v>
      </c>
      <c r="J42" s="19" t="n">
        <v>1170000</v>
      </c>
    </row>
    <row r="43">
      <c r="A43" s="20" t="n">
        <v>42</v>
      </c>
      <c r="B43" s="20" t="inlineStr">
        <is>
          <t>11/05/2026</t>
        </is>
      </c>
      <c r="C43" s="20" t="inlineStr">
        <is>
          <t>Mayo</t>
        </is>
      </c>
      <c r="D43" s="20" t="inlineStr">
        <is>
          <t>Centro</t>
        </is>
      </c>
      <c r="E43" s="20" t="inlineStr">
        <is>
          <t>Online</t>
        </is>
      </c>
      <c r="F43" s="20" t="inlineStr">
        <is>
          <t>Línea B</t>
        </is>
      </c>
      <c r="G43" s="21" t="n">
        <v>427</v>
      </c>
      <c r="H43" s="21" t="n">
        <v>1024800</v>
      </c>
      <c r="I43" s="21" t="n">
        <v>561721</v>
      </c>
      <c r="J43" s="21" t="n">
        <v>1118000</v>
      </c>
    </row>
    <row r="44">
      <c r="A44" s="18" t="n">
        <v>43</v>
      </c>
      <c r="B44" s="18" t="inlineStr">
        <is>
          <t>07/05/2026</t>
        </is>
      </c>
      <c r="C44" s="18" t="inlineStr">
        <is>
          <t>Mayo</t>
        </is>
      </c>
      <c r="D44" s="18" t="inlineStr">
        <is>
          <t>Sur</t>
        </is>
      </c>
      <c r="E44" s="18" t="inlineStr">
        <is>
          <t>Mayorista</t>
        </is>
      </c>
      <c r="F44" s="18" t="inlineStr">
        <is>
          <t>Línea D</t>
        </is>
      </c>
      <c r="G44" s="19" t="n">
        <v>335</v>
      </c>
      <c r="H44" s="19" t="n">
        <v>804000</v>
      </c>
      <c r="I44" s="19" t="n">
        <v>414529</v>
      </c>
      <c r="J44" s="19" t="n">
        <v>852000</v>
      </c>
    </row>
    <row r="45">
      <c r="A45" s="20" t="n">
        <v>44</v>
      </c>
      <c r="B45" s="20" t="inlineStr">
        <is>
          <t>19/05/2026</t>
        </is>
      </c>
      <c r="C45" s="20" t="inlineStr">
        <is>
          <t>Mayo</t>
        </is>
      </c>
      <c r="D45" s="20" t="inlineStr">
        <is>
          <t>Sur</t>
        </is>
      </c>
      <c r="E45" s="20" t="inlineStr">
        <is>
          <t>Minorista</t>
        </is>
      </c>
      <c r="F45" s="20" t="inlineStr">
        <is>
          <t>Línea D</t>
        </is>
      </c>
      <c r="G45" s="21" t="n">
        <v>466</v>
      </c>
      <c r="H45" s="21" t="n">
        <v>1118400</v>
      </c>
      <c r="I45" s="21" t="n">
        <v>681828</v>
      </c>
      <c r="J45" s="21" t="n">
        <v>1072000</v>
      </c>
    </row>
    <row r="46">
      <c r="A46" s="18" t="n">
        <v>45</v>
      </c>
      <c r="B46" s="18" t="inlineStr">
        <is>
          <t>28/05/2026</t>
        </is>
      </c>
      <c r="C46" s="18" t="inlineStr">
        <is>
          <t>Mayo</t>
        </is>
      </c>
      <c r="D46" s="18" t="inlineStr">
        <is>
          <t>Sur</t>
        </is>
      </c>
      <c r="E46" s="18" t="inlineStr">
        <is>
          <t>Online</t>
        </is>
      </c>
      <c r="F46" s="18" t="inlineStr">
        <is>
          <t>Línea C</t>
        </is>
      </c>
      <c r="G46" s="19" t="n">
        <v>187</v>
      </c>
      <c r="H46" s="19" t="n">
        <v>448800</v>
      </c>
      <c r="I46" s="19" t="n">
        <v>216714</v>
      </c>
      <c r="J46" s="19" t="n">
        <v>425000</v>
      </c>
    </row>
    <row r="47">
      <c r="A47" s="20" t="n">
        <v>46</v>
      </c>
      <c r="B47" s="20" t="inlineStr">
        <is>
          <t>06/06/2026</t>
        </is>
      </c>
      <c r="C47" s="20" t="inlineStr">
        <is>
          <t>Junio</t>
        </is>
      </c>
      <c r="D47" s="20" t="inlineStr">
        <is>
          <t>Norte</t>
        </is>
      </c>
      <c r="E47" s="20" t="inlineStr">
        <is>
          <t>Mayorista</t>
        </is>
      </c>
      <c r="F47" s="20" t="inlineStr">
        <is>
          <t>Línea A</t>
        </is>
      </c>
      <c r="G47" s="21" t="n">
        <v>444</v>
      </c>
      <c r="H47" s="21" t="n">
        <v>821400</v>
      </c>
      <c r="I47" s="21" t="n">
        <v>510500</v>
      </c>
      <c r="J47" s="21" t="n">
        <v>755000</v>
      </c>
    </row>
    <row r="48">
      <c r="A48" s="18" t="n">
        <v>47</v>
      </c>
      <c r="B48" s="18" t="inlineStr">
        <is>
          <t>14/06/2026</t>
        </is>
      </c>
      <c r="C48" s="18" t="inlineStr">
        <is>
          <t>Junio</t>
        </is>
      </c>
      <c r="D48" s="18" t="inlineStr">
        <is>
          <t>Norte</t>
        </is>
      </c>
      <c r="E48" s="18" t="inlineStr">
        <is>
          <t>Minorista</t>
        </is>
      </c>
      <c r="F48" s="18" t="inlineStr">
        <is>
          <t>Línea A</t>
        </is>
      </c>
      <c r="G48" s="19" t="n">
        <v>310</v>
      </c>
      <c r="H48" s="19" t="n">
        <v>1317500</v>
      </c>
      <c r="I48" s="19" t="n">
        <v>667680</v>
      </c>
      <c r="J48" s="19" t="n">
        <v>1182000</v>
      </c>
    </row>
    <row r="49">
      <c r="A49" s="20" t="n">
        <v>48</v>
      </c>
      <c r="B49" s="20" t="inlineStr">
        <is>
          <t>27/06/2026</t>
        </is>
      </c>
      <c r="C49" s="20" t="inlineStr">
        <is>
          <t>Junio</t>
        </is>
      </c>
      <c r="D49" s="20" t="inlineStr">
        <is>
          <t>Norte</t>
        </is>
      </c>
      <c r="E49" s="20" t="inlineStr">
        <is>
          <t>Online</t>
        </is>
      </c>
      <c r="F49" s="20" t="inlineStr">
        <is>
          <t>Línea D</t>
        </is>
      </c>
      <c r="G49" s="21" t="n">
        <v>400</v>
      </c>
      <c r="H49" s="21" t="n">
        <v>1700000</v>
      </c>
      <c r="I49" s="21" t="n">
        <v>976251</v>
      </c>
      <c r="J49" s="21" t="n">
        <v>1832000</v>
      </c>
    </row>
    <row r="50">
      <c r="A50" s="18" t="n">
        <v>49</v>
      </c>
      <c r="B50" s="18" t="inlineStr">
        <is>
          <t>20/06/2026</t>
        </is>
      </c>
      <c r="C50" s="18" t="inlineStr">
        <is>
          <t>Junio</t>
        </is>
      </c>
      <c r="D50" s="18" t="inlineStr">
        <is>
          <t>Centro</t>
        </is>
      </c>
      <c r="E50" s="18" t="inlineStr">
        <is>
          <t>Mayorista</t>
        </is>
      </c>
      <c r="F50" s="18" t="inlineStr">
        <is>
          <t>Línea D</t>
        </is>
      </c>
      <c r="G50" s="19" t="n">
        <v>244</v>
      </c>
      <c r="H50" s="19" t="n">
        <v>451400</v>
      </c>
      <c r="I50" s="19" t="n">
        <v>271239</v>
      </c>
      <c r="J50" s="19" t="n">
        <v>415000</v>
      </c>
    </row>
    <row r="51">
      <c r="A51" s="20" t="n">
        <v>50</v>
      </c>
      <c r="B51" s="20" t="inlineStr">
        <is>
          <t>26/06/2026</t>
        </is>
      </c>
      <c r="C51" s="20" t="inlineStr">
        <is>
          <t>Junio</t>
        </is>
      </c>
      <c r="D51" s="20" t="inlineStr">
        <is>
          <t>Centro</t>
        </is>
      </c>
      <c r="E51" s="20" t="inlineStr">
        <is>
          <t>Minorista</t>
        </is>
      </c>
      <c r="F51" s="20" t="inlineStr">
        <is>
          <t>Línea A</t>
        </is>
      </c>
      <c r="G51" s="21" t="n">
        <v>427</v>
      </c>
      <c r="H51" s="21" t="n">
        <v>1323700</v>
      </c>
      <c r="I51" s="21" t="n">
        <v>737299</v>
      </c>
      <c r="J51" s="21" t="n">
        <v>1233000</v>
      </c>
    </row>
    <row r="52">
      <c r="A52" s="18" t="n">
        <v>51</v>
      </c>
      <c r="B52" s="18" t="inlineStr">
        <is>
          <t>25/06/2026</t>
        </is>
      </c>
      <c r="C52" s="18" t="inlineStr">
        <is>
          <t>Junio</t>
        </is>
      </c>
      <c r="D52" s="18" t="inlineStr">
        <is>
          <t>Centro</t>
        </is>
      </c>
      <c r="E52" s="18" t="inlineStr">
        <is>
          <t>Online</t>
        </is>
      </c>
      <c r="F52" s="18" t="inlineStr">
        <is>
          <t>Línea A</t>
        </is>
      </c>
      <c r="G52" s="19" t="n">
        <v>408</v>
      </c>
      <c r="H52" s="19" t="n">
        <v>979200</v>
      </c>
      <c r="I52" s="19" t="n">
        <v>517881</v>
      </c>
      <c r="J52" s="19" t="n">
        <v>870000</v>
      </c>
    </row>
    <row r="53">
      <c r="A53" s="20" t="n">
        <v>52</v>
      </c>
      <c r="B53" s="20" t="inlineStr">
        <is>
          <t>04/06/2026</t>
        </is>
      </c>
      <c r="C53" s="20" t="inlineStr">
        <is>
          <t>Junio</t>
        </is>
      </c>
      <c r="D53" s="20" t="inlineStr">
        <is>
          <t>Sur</t>
        </is>
      </c>
      <c r="E53" s="20" t="inlineStr">
        <is>
          <t>Mayorista</t>
        </is>
      </c>
      <c r="F53" s="20" t="inlineStr">
        <is>
          <t>Línea C</t>
        </is>
      </c>
      <c r="G53" s="21" t="n">
        <v>201</v>
      </c>
      <c r="H53" s="21" t="n">
        <v>482400</v>
      </c>
      <c r="I53" s="21" t="n">
        <v>287252</v>
      </c>
      <c r="J53" s="21" t="n">
        <v>566000</v>
      </c>
    </row>
    <row r="54">
      <c r="A54" s="18" t="n">
        <v>53</v>
      </c>
      <c r="B54" s="18" t="inlineStr">
        <is>
          <t>07/06/2026</t>
        </is>
      </c>
      <c r="C54" s="18" t="inlineStr">
        <is>
          <t>Junio</t>
        </is>
      </c>
      <c r="D54" s="18" t="inlineStr">
        <is>
          <t>Sur</t>
        </is>
      </c>
      <c r="E54" s="18" t="inlineStr">
        <is>
          <t>Minorista</t>
        </is>
      </c>
      <c r="F54" s="18" t="inlineStr">
        <is>
          <t>Línea D</t>
        </is>
      </c>
      <c r="G54" s="19" t="n">
        <v>135</v>
      </c>
      <c r="H54" s="19" t="n">
        <v>418500</v>
      </c>
      <c r="I54" s="19" t="n">
        <v>260700</v>
      </c>
      <c r="J54" s="19" t="n">
        <v>446000</v>
      </c>
    </row>
    <row r="55">
      <c r="A55" s="20" t="n">
        <v>54</v>
      </c>
      <c r="B55" s="20" t="inlineStr">
        <is>
          <t>18/06/2026</t>
        </is>
      </c>
      <c r="C55" s="20" t="inlineStr">
        <is>
          <t>Junio</t>
        </is>
      </c>
      <c r="D55" s="20" t="inlineStr">
        <is>
          <t>Sur</t>
        </is>
      </c>
      <c r="E55" s="20" t="inlineStr">
        <is>
          <t>Online</t>
        </is>
      </c>
      <c r="F55" s="20" t="inlineStr">
        <is>
          <t>Línea D</t>
        </is>
      </c>
      <c r="G55" s="21" t="n">
        <v>211</v>
      </c>
      <c r="H55" s="21" t="n">
        <v>506400</v>
      </c>
      <c r="I55" s="21" t="n">
        <v>294430</v>
      </c>
      <c r="J55" s="21" t="n">
        <v>553000</v>
      </c>
    </row>
  </sheetData>
  <autoFilter ref="A1:J55"/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3" customWidth="1" min="4" max="4"/>
    <col width="13" customWidth="1" min="5" max="5"/>
    <col width="14" customWidth="1" min="6" max="6"/>
    <col width="3" customWidth="1" min="7" max="7"/>
    <col width="11" customWidth="1" min="8" max="8"/>
    <col width="11" customWidth="1" min="9" max="9"/>
  </cols>
  <sheetData>
    <row r="1">
      <c r="A1" s="22" t="inlineStr">
        <is>
          <t>TABLAS DE APOYO — alimentan los gráficos del Dashboard</t>
        </is>
      </c>
    </row>
    <row r="3">
      <c r="A3" s="23" t="inlineStr">
        <is>
          <t>Mes</t>
        </is>
      </c>
      <c r="B3" s="23" t="inlineStr">
        <is>
          <t>Ventas</t>
        </is>
      </c>
      <c r="C3" s="23" t="inlineStr">
        <is>
          <t>Meta</t>
        </is>
      </c>
      <c r="D3" s="24" t="n"/>
      <c r="E3" s="23" t="inlineStr">
        <is>
          <t>Canal</t>
        </is>
      </c>
      <c r="F3" s="23" t="inlineStr">
        <is>
          <t>Ventas</t>
        </is>
      </c>
      <c r="G3" s="24" t="n"/>
      <c r="H3" s="23" t="inlineStr">
        <is>
          <t>Zona</t>
        </is>
      </c>
      <c r="I3" s="23" t="inlineStr">
        <is>
          <t>Margen %</t>
        </is>
      </c>
    </row>
    <row r="4">
      <c r="A4" s="24" t="inlineStr">
        <is>
          <t>Enero</t>
        </is>
      </c>
      <c r="B4" s="25">
        <f>SUMPRODUCT((Datos!$C$2:$C$55=$A4)*((Datos!$D$2:$D$55=Dashboard!$F$5)+(Dashboard!$F$5="TODAS")&gt;0)*Datos!$H$2:$H$55)</f>
        <v/>
      </c>
      <c r="C4" s="25">
        <f>SUMPRODUCT((Datos!$C$2:$C$55=$A4)*((Datos!$D$2:$D$55=Dashboard!$F$5)+(Dashboard!$F$5="TODAS")&gt;0)*Datos!$J$2:$J$55)</f>
        <v/>
      </c>
      <c r="D4" s="24" t="n"/>
      <c r="E4" s="24" t="inlineStr">
        <is>
          <t>Mayorista</t>
        </is>
      </c>
      <c r="F4" s="25">
        <f>SUMPRODUCT(((Datos!$C$2:$C$55=Dashboard!$C$5)+(Dashboard!$C$5="TODOS")&gt;0)*((Datos!$D$2:$D$55=Dashboard!$F$5)+(Dashboard!$F$5="TODAS")&gt;0)*(Datos!$E$2:$E$55=$E4)*Datos!$H$2:$H$55)</f>
        <v/>
      </c>
      <c r="G4" s="24" t="n"/>
      <c r="H4" s="24" t="inlineStr">
        <is>
          <t>Norte</t>
        </is>
      </c>
      <c r="I4" s="26">
        <f>IF(SUMPRODUCT(((Datos!$C$2:$C$55=Dashboard!$C$5)+(Dashboard!$C$5="TODOS")&gt;0)*(Datos!$D$2:$D$55=$H4)*Datos!$H$2:$H$55)=0,0,(SUMPRODUCT(((Datos!$C$2:$C$55=Dashboard!$C$5)+(Dashboard!$C$5="TODOS")&gt;0)*(Datos!$D$2:$D$55=$H4)*Datos!$H$2:$H$55)-SUMPRODUCT(((Datos!$C$2:$C$55=Dashboard!$C$5)+(Dashboard!$C$5="TODOS")&gt;0)*(Datos!$D$2:$D$55=$H4)*Datos!$I$2:$I$55))/SUMPRODUCT(((Datos!$C$2:$C$55=Dashboard!$C$5)+(Dashboard!$C$5="TODOS")&gt;0)*(Datos!$D$2:$D$55=$H4)*Datos!$H$2:$H$55))</f>
        <v/>
      </c>
    </row>
    <row r="5">
      <c r="A5" s="24" t="inlineStr">
        <is>
          <t>Febrero</t>
        </is>
      </c>
      <c r="B5" s="25">
        <f>SUMPRODUCT((Datos!$C$2:$C$55=$A5)*((Datos!$D$2:$D$55=Dashboard!$F$5)+(Dashboard!$F$5="TODAS")&gt;0)*Datos!$H$2:$H$55)</f>
        <v/>
      </c>
      <c r="C5" s="25">
        <f>SUMPRODUCT((Datos!$C$2:$C$55=$A5)*((Datos!$D$2:$D$55=Dashboard!$F$5)+(Dashboard!$F$5="TODAS")&gt;0)*Datos!$J$2:$J$55)</f>
        <v/>
      </c>
      <c r="D5" s="24" t="n"/>
      <c r="E5" s="24" t="inlineStr">
        <is>
          <t>Minorista</t>
        </is>
      </c>
      <c r="F5" s="25">
        <f>SUMPRODUCT(((Datos!$C$2:$C$55=Dashboard!$C$5)+(Dashboard!$C$5="TODOS")&gt;0)*((Datos!$D$2:$D$55=Dashboard!$F$5)+(Dashboard!$F$5="TODAS")&gt;0)*(Datos!$E$2:$E$55=$E5)*Datos!$H$2:$H$55)</f>
        <v/>
      </c>
      <c r="G5" s="24" t="n"/>
      <c r="H5" s="24" t="inlineStr">
        <is>
          <t>Centro</t>
        </is>
      </c>
      <c r="I5" s="26">
        <f>IF(SUMPRODUCT(((Datos!$C$2:$C$55=Dashboard!$C$5)+(Dashboard!$C$5="TODOS")&gt;0)*(Datos!$D$2:$D$55=$H5)*Datos!$H$2:$H$55)=0,0,(SUMPRODUCT(((Datos!$C$2:$C$55=Dashboard!$C$5)+(Dashboard!$C$5="TODOS")&gt;0)*(Datos!$D$2:$D$55=$H5)*Datos!$H$2:$H$55)-SUMPRODUCT(((Datos!$C$2:$C$55=Dashboard!$C$5)+(Dashboard!$C$5="TODOS")&gt;0)*(Datos!$D$2:$D$55=$H5)*Datos!$I$2:$I$55))/SUMPRODUCT(((Datos!$C$2:$C$55=Dashboard!$C$5)+(Dashboard!$C$5="TODOS")&gt;0)*(Datos!$D$2:$D$55=$H5)*Datos!$H$2:$H$55))</f>
        <v/>
      </c>
    </row>
    <row r="6">
      <c r="A6" s="24" t="inlineStr">
        <is>
          <t>Marzo</t>
        </is>
      </c>
      <c r="B6" s="25">
        <f>SUMPRODUCT((Datos!$C$2:$C$55=$A6)*((Datos!$D$2:$D$55=Dashboard!$F$5)+(Dashboard!$F$5="TODAS")&gt;0)*Datos!$H$2:$H$55)</f>
        <v/>
      </c>
      <c r="C6" s="25">
        <f>SUMPRODUCT((Datos!$C$2:$C$55=$A6)*((Datos!$D$2:$D$55=Dashboard!$F$5)+(Dashboard!$F$5="TODAS")&gt;0)*Datos!$J$2:$J$55)</f>
        <v/>
      </c>
      <c r="D6" s="24" t="n"/>
      <c r="E6" s="24" t="inlineStr">
        <is>
          <t>Online</t>
        </is>
      </c>
      <c r="F6" s="25">
        <f>SUMPRODUCT(((Datos!$C$2:$C$55=Dashboard!$C$5)+(Dashboard!$C$5="TODOS")&gt;0)*((Datos!$D$2:$D$55=Dashboard!$F$5)+(Dashboard!$F$5="TODAS")&gt;0)*(Datos!$E$2:$E$55=$E6)*Datos!$H$2:$H$55)</f>
        <v/>
      </c>
      <c r="G6" s="24" t="n"/>
      <c r="H6" s="24" t="inlineStr">
        <is>
          <t>Sur</t>
        </is>
      </c>
      <c r="I6" s="26">
        <f>IF(SUMPRODUCT(((Datos!$C$2:$C$55=Dashboard!$C$5)+(Dashboard!$C$5="TODOS")&gt;0)*(Datos!$D$2:$D$55=$H6)*Datos!$H$2:$H$55)=0,0,(SUMPRODUCT(((Datos!$C$2:$C$55=Dashboard!$C$5)+(Dashboard!$C$5="TODOS")&gt;0)*(Datos!$D$2:$D$55=$H6)*Datos!$H$2:$H$55)-SUMPRODUCT(((Datos!$C$2:$C$55=Dashboard!$C$5)+(Dashboard!$C$5="TODOS")&gt;0)*(Datos!$D$2:$D$55=$H6)*Datos!$I$2:$I$55))/SUMPRODUCT(((Datos!$C$2:$C$55=Dashboard!$C$5)+(Dashboard!$C$5="TODOS")&gt;0)*(Datos!$D$2:$D$55=$H6)*Datos!$H$2:$H$55))</f>
        <v/>
      </c>
    </row>
    <row r="7">
      <c r="A7" s="24" t="inlineStr">
        <is>
          <t>Abril</t>
        </is>
      </c>
      <c r="B7" s="25">
        <f>SUMPRODUCT((Datos!$C$2:$C$55=$A7)*((Datos!$D$2:$D$55=Dashboard!$F$5)+(Dashboard!$F$5="TODAS")&gt;0)*Datos!$H$2:$H$55)</f>
        <v/>
      </c>
      <c r="C7" s="25">
        <f>SUMPRODUCT((Datos!$C$2:$C$55=$A7)*((Datos!$D$2:$D$55=Dashboard!$F$5)+(Dashboard!$F$5="TODAS")&gt;0)*Datos!$J$2:$J$55)</f>
        <v/>
      </c>
      <c r="D7" s="24" t="n"/>
      <c r="E7" s="24" t="n"/>
      <c r="F7" s="25" t="n"/>
      <c r="G7" s="24" t="n"/>
      <c r="H7" s="24" t="n"/>
      <c r="I7" s="26" t="n"/>
    </row>
    <row r="8">
      <c r="A8" s="24" t="inlineStr">
        <is>
          <t>Mayo</t>
        </is>
      </c>
      <c r="B8" s="25">
        <f>SUMPRODUCT((Datos!$C$2:$C$55=$A8)*((Datos!$D$2:$D$55=Dashboard!$F$5)+(Dashboard!$F$5="TODAS")&gt;0)*Datos!$H$2:$H$55)</f>
        <v/>
      </c>
      <c r="C8" s="25">
        <f>SUMPRODUCT((Datos!$C$2:$C$55=$A8)*((Datos!$D$2:$D$55=Dashboard!$F$5)+(Dashboard!$F$5="TODAS")&gt;0)*Datos!$J$2:$J$55)</f>
        <v/>
      </c>
      <c r="D8" s="24" t="n"/>
      <c r="E8" s="24" t="n"/>
      <c r="F8" s="25" t="n"/>
      <c r="G8" s="24" t="n"/>
      <c r="H8" s="24" t="n"/>
      <c r="I8" s="26" t="n"/>
    </row>
    <row r="9">
      <c r="A9" s="24" t="inlineStr">
        <is>
          <t>Junio</t>
        </is>
      </c>
      <c r="B9" s="25">
        <f>SUMPRODUCT((Datos!$C$2:$C$55=$A9)*((Datos!$D$2:$D$55=Dashboard!$F$5)+(Dashboard!$F$5="TODAS")&gt;0)*Datos!$H$2:$H$55)</f>
        <v/>
      </c>
      <c r="C9" s="25">
        <f>SUMPRODUCT((Datos!$C$2:$C$55=$A9)*((Datos!$D$2:$D$55=Dashboard!$F$5)+(Dashboard!$F$5="TODAS")&gt;0)*Datos!$J$2:$J$55)</f>
        <v/>
      </c>
      <c r="D9" s="24" t="n"/>
      <c r="E9" s="24" t="n"/>
      <c r="F9" s="25" t="n"/>
      <c r="G9" s="24" t="n"/>
      <c r="H9" s="24" t="n"/>
      <c r="I9" s="26" t="n"/>
    </row>
  </sheetData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2" max="2"/>
    <col width="104" customWidth="1" min="3" max="3"/>
  </cols>
  <sheetData>
    <row r="2" ht="30" customHeight="1">
      <c r="B2" s="27" t="inlineStr">
        <is>
          <t>CÓMO SE USA ESTE PANEL</t>
        </is>
      </c>
      <c r="C2" s="2" t="n"/>
    </row>
    <row r="4">
      <c r="C4" s="22" t="inlineStr">
        <is>
          <t>1. Cargar los datos</t>
        </is>
      </c>
    </row>
    <row r="5" ht="34" customHeight="1">
      <c r="C5" s="28" t="inlineStr">
        <is>
          <t>Pegá la información en la hoja Datos, respetando el orden de las columnas. El panel admite tantas filas como haga falta: solo hay que extender los rangos una vez.</t>
        </is>
      </c>
    </row>
    <row r="7">
      <c r="C7" s="22" t="inlineStr">
        <is>
          <t>2. Filtrar</t>
        </is>
      </c>
    </row>
    <row r="8" ht="34" customHeight="1">
      <c r="C8" s="28" t="inlineStr">
        <is>
          <t>En el Dashboard, los dos desplegables (Mes y Zona) controlan todo el panel. Las opciones TODOS / TODAS muestran el consolidado.</t>
        </is>
      </c>
    </row>
    <row r="10">
      <c r="C10" s="22" t="inlineStr">
        <is>
          <t>3. Leer los indicadores</t>
        </is>
      </c>
    </row>
    <row r="11" ht="34" customHeight="1">
      <c r="C11" s="28" t="inlineStr">
        <is>
          <t>Las cuatro tarjetas superiores recalculan al instante. El semáforo traduce el cumplimiento de meta en una lectura de tres estados: verde, amarillo o rojo.</t>
        </is>
      </c>
    </row>
    <row r="13">
      <c r="C13" s="22" t="inlineStr">
        <is>
          <t>4. Interpretar los gráficos</t>
        </is>
      </c>
    </row>
    <row r="14" ht="34" customHeight="1">
      <c r="C14" s="28" t="inlineStr">
        <is>
          <t>Ventas vs. Meta por mes muestra la tendencia y el desvío. Ventas por canal indica dónde se concentra la facturación. Margen bruto por zona señala dónde se pierde rentabilidad.</t>
        </is>
      </c>
    </row>
    <row r="16">
      <c r="C16" s="22" t="inlineStr">
        <is>
          <t>5. Mantenerlo</t>
        </is>
      </c>
    </row>
    <row r="17" ht="34" customHeight="1">
      <c r="C17" s="28" t="inlineStr">
        <is>
          <t>No hay macros ni complementos: el panel funciona en cualquier Excel, también en la versión web. Se actualiza pegando los datos nuevos, sin tocar fórmulas.</t>
        </is>
      </c>
    </row>
    <row r="19">
      <c r="C19" s="29" t="inlineStr">
        <is>
          <t>Estructura del archivo: Dashboard (panel) · Datos (base) · Calculos (tablas que alimentan los gráficos) · Cómo se usa (esta hoja).</t>
        </is>
      </c>
    </row>
  </sheetData>
  <mergeCells count="1">
    <mergeCell ref="B2:C2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2026-07-30T00:44:00Z</dcterms:created>
  <dcterms:modified xmlns:dcterms="http://purl.org/dc/terms/" xmlns:xsi="http://www.w3.org/2001/XMLSchema-instance" xsi:type="dcterms:W3CDTF">2026-07-30T00:44:00Z</dcterms:modified>
</cp:coreProperties>
</file>